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<sst xmlns="http://schemas.openxmlformats.org/spreadsheetml/2006/main" count="96" uniqueCount="65">
  <si>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</si>
  <si>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</si>
  <si>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</si>
  <si>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</si>
  <si>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</si>
  <si>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</si>
  <si>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</si>
  <si>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</si>
  <si>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</si>
  <si>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</si>
  <si>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</si>
  <si>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</si>
  <si>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</si>
  <si>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</si>
  <si>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</si>
  <si>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</si>
  <si>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</si>
  <si>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</si>
  <si>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</si>
  <si>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</si>
  <si>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</si>
  <si>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</si>
  <si>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</si>
  <si>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</si>
  <si>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</si>
  <si>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</si>
  <si>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</si>
  <si>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</si>
  <si>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</si>
  <si>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</si>
  <si>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</si>
  <si>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</si>
  <si>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</si>
  <si>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</si>
  <si>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</si>
  <si>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</si>
  <si>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</si>
  <si>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</si>
  <si>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</si>
  <si>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</si>
  <si>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</si>
  <si>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</si>
  <si>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</si>
  <si>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</si>
  <si>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</si>
  <si>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</si>
  <si>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</si>
  <si>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</si>
  <si>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</si>
  <si>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</si>
  <si>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</si>
  <si>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</si>
  <si>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</si>
  <si>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</si>
  <si>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</si>
  <si>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</si>
  <si>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</si>
  <si>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</si>
  <si>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</si>
  <si>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</si>
  <si>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</si>
  <si>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</si>
  <si>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</si>
  <si>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</si>
  <si>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01.09.2015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</si>
</sst>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75" zoomScaleSheetLayoutView="75" workbookViewId="0" topLeftCell="B33">
      <selection activeCell="L56" sqref="L56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52"/>
      <c r="H1" s="53"/>
      <c r="K1" s="48" t="s">
        <v>29</v>
      </c>
      <c r="L1" s="49"/>
    </row>
    <row r="2" spans="1:12" ht="36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51" t="s">
        <v>64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</row>
    <row r="7" ht="18.75" customHeight="1"/>
    <row r="8" spans="1:12" s="2" customFormat="1" ht="18.75">
      <c r="A8" s="41" t="s">
        <v>27</v>
      </c>
      <c r="B8" s="41" t="s">
        <v>0</v>
      </c>
      <c r="C8" s="41" t="s">
        <v>1</v>
      </c>
      <c r="D8" s="41" t="s">
        <v>2</v>
      </c>
      <c r="E8" s="37" t="s">
        <v>25</v>
      </c>
      <c r="F8" s="38"/>
      <c r="G8" s="38"/>
      <c r="H8" s="38"/>
      <c r="I8" s="37" t="s">
        <v>7</v>
      </c>
      <c r="J8" s="38"/>
      <c r="K8" s="38"/>
      <c r="L8" s="38"/>
    </row>
    <row r="9" spans="1:21" s="2" customFormat="1" ht="18.75" customHeight="1">
      <c r="A9" s="41"/>
      <c r="B9" s="41"/>
      <c r="C9" s="41"/>
      <c r="D9" s="41"/>
      <c r="E9" s="43" t="s">
        <v>21</v>
      </c>
      <c r="F9" s="39" t="s">
        <v>5</v>
      </c>
      <c r="G9" s="40"/>
      <c r="H9" s="40"/>
      <c r="I9" s="43" t="s">
        <v>21</v>
      </c>
      <c r="J9" s="39" t="s">
        <v>5</v>
      </c>
      <c r="K9" s="40"/>
      <c r="L9" s="4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41"/>
      <c r="B10" s="41"/>
      <c r="C10" s="41"/>
      <c r="D10" s="41"/>
      <c r="E10" s="44"/>
      <c r="F10" s="39"/>
      <c r="G10" s="40"/>
      <c r="H10" s="40"/>
      <c r="I10" s="44"/>
      <c r="J10" s="39"/>
      <c r="K10" s="40"/>
      <c r="L10" s="4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41"/>
      <c r="B11" s="41"/>
      <c r="C11" s="41"/>
      <c r="D11" s="41"/>
      <c r="E11" s="44"/>
      <c r="F11" s="46" t="s">
        <v>6</v>
      </c>
      <c r="G11" s="46" t="s">
        <v>4</v>
      </c>
      <c r="H11" s="46" t="s">
        <v>3</v>
      </c>
      <c r="I11" s="44"/>
      <c r="J11" s="46" t="s">
        <v>6</v>
      </c>
      <c r="K11" s="46" t="s">
        <v>4</v>
      </c>
      <c r="L11" s="46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42"/>
      <c r="B12" s="42"/>
      <c r="C12" s="55"/>
      <c r="D12" s="55"/>
      <c r="E12" s="45"/>
      <c r="F12" s="47"/>
      <c r="G12" s="47"/>
      <c r="H12" s="47"/>
      <c r="I12" s="45"/>
      <c r="J12" s="47"/>
      <c r="K12" s="47"/>
      <c r="L12" s="47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7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96300</v>
      </c>
      <c r="F14" s="22" t="s">
        <v>42</v>
      </c>
      <c r="G14" s="22"/>
      <c r="H14" s="22">
        <v>96300</v>
      </c>
      <c r="I14" s="22">
        <f>SUM(J14:L14)</f>
        <v>10500</v>
      </c>
      <c r="J14" s="22"/>
      <c r="K14" s="22"/>
      <c r="L14" s="22">
        <v>10500</v>
      </c>
    </row>
    <row r="15" spans="1:12" s="2" customFormat="1" ht="18.75" hidden="1">
      <c r="A15" s="7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10" customFormat="1" ht="18.75">
      <c r="A16" s="8" t="s">
        <v>28</v>
      </c>
      <c r="B16" s="20"/>
      <c r="C16" s="20"/>
      <c r="D16" s="20"/>
      <c r="E16" s="21">
        <f>SUM(E14:E15)</f>
        <v>96300</v>
      </c>
      <c r="F16" s="21">
        <f>SUM(F14:F15)</f>
        <v>0</v>
      </c>
      <c r="G16" s="21"/>
      <c r="H16" s="21">
        <f>SUM(H14:H15)</f>
        <v>96300</v>
      </c>
      <c r="I16" s="21">
        <f>SUM(I14:I15)</f>
        <v>10500</v>
      </c>
      <c r="J16" s="21">
        <f>SUM(J14:J15)</f>
        <v>0</v>
      </c>
      <c r="K16" s="21">
        <f>SUM(K14:K15)</f>
        <v>0</v>
      </c>
      <c r="L16" s="21">
        <f>SUM(L14:L15)</f>
        <v>10500</v>
      </c>
    </row>
    <row r="17" spans="1:12" s="2" customFormat="1" ht="144" customHeight="1" hidden="1">
      <c r="A17" s="28" t="s">
        <v>44</v>
      </c>
      <c r="B17" s="19" t="s">
        <v>32</v>
      </c>
      <c r="C17" s="18">
        <v>700400</v>
      </c>
      <c r="D17" s="18">
        <v>244</v>
      </c>
      <c r="E17" s="23">
        <f>G17+H17</f>
        <v>0</v>
      </c>
      <c r="F17" s="23"/>
      <c r="G17" s="23">
        <v>0</v>
      </c>
      <c r="H17" s="23">
        <v>0</v>
      </c>
      <c r="I17" s="23"/>
      <c r="J17" s="23"/>
      <c r="K17" s="23"/>
      <c r="L17" s="23"/>
    </row>
    <row r="18" spans="1:12" s="2" customFormat="1" ht="169.5" customHeight="1">
      <c r="A18" s="29"/>
      <c r="B18" s="56" t="s">
        <v>32</v>
      </c>
      <c r="C18" s="56" t="s">
        <v>47</v>
      </c>
      <c r="D18" s="16" t="s">
        <v>31</v>
      </c>
      <c r="E18" s="22">
        <f>SUM(F18:H18)</f>
        <v>7000</v>
      </c>
      <c r="F18" s="22"/>
      <c r="G18" s="22">
        <v>0</v>
      </c>
      <c r="H18" s="22">
        <v>7000</v>
      </c>
      <c r="I18" s="22">
        <f aca="true" t="shared" si="0" ref="I18:I26">J18+K18+L18</f>
        <v>5000</v>
      </c>
      <c r="J18" s="22"/>
      <c r="K18" s="22">
        <v>0</v>
      </c>
      <c r="L18" s="22">
        <v>5000</v>
      </c>
    </row>
    <row r="19" spans="1:12" s="2" customFormat="1" ht="18.75">
      <c r="A19" s="30"/>
      <c r="B19" s="57"/>
      <c r="C19" s="57"/>
      <c r="D19" s="16" t="s">
        <v>61</v>
      </c>
      <c r="E19" s="22">
        <f>H19</f>
        <v>154700</v>
      </c>
      <c r="F19" s="22">
        <f>SUM(F17:F17)</f>
        <v>0</v>
      </c>
      <c r="G19" s="22">
        <f>G17</f>
        <v>0</v>
      </c>
      <c r="H19" s="22">
        <v>154700</v>
      </c>
      <c r="I19" s="22">
        <f t="shared" si="0"/>
        <v>117000</v>
      </c>
      <c r="J19" s="22">
        <f>SUM(J17:J17)</f>
        <v>0</v>
      </c>
      <c r="K19" s="22">
        <f>SUM(K17:K17)</f>
        <v>0</v>
      </c>
      <c r="L19" s="22">
        <v>117000</v>
      </c>
    </row>
    <row r="20" spans="1:12" s="10" customFormat="1" ht="18.75">
      <c r="A20" s="8" t="s">
        <v>28</v>
      </c>
      <c r="B20" s="20"/>
      <c r="C20" s="20"/>
      <c r="D20" s="20"/>
      <c r="E20" s="21">
        <f>E18+E19</f>
        <v>161700</v>
      </c>
      <c r="F20" s="21">
        <f>SUM(F18:F18)</f>
        <v>0</v>
      </c>
      <c r="G20" s="21">
        <f>G18</f>
        <v>0</v>
      </c>
      <c r="H20" s="21">
        <f>H18+H19</f>
        <v>161700</v>
      </c>
      <c r="I20" s="22">
        <f t="shared" si="0"/>
        <v>122000</v>
      </c>
      <c r="J20" s="21">
        <f>SUM(J18:J18)</f>
        <v>0</v>
      </c>
      <c r="K20" s="21">
        <f>SUM(K18:K18)</f>
        <v>0</v>
      </c>
      <c r="L20" s="21">
        <f>L18+L19</f>
        <v>122000</v>
      </c>
    </row>
    <row r="21" spans="1:12" s="10" customFormat="1" ht="18.75" hidden="1">
      <c r="A21" s="28" t="s">
        <v>45</v>
      </c>
      <c r="B21" s="31" t="s">
        <v>36</v>
      </c>
      <c r="C21" s="31" t="s">
        <v>48</v>
      </c>
      <c r="D21" s="19" t="s">
        <v>50</v>
      </c>
      <c r="E21" s="22">
        <f>G21+H21</f>
        <v>0</v>
      </c>
      <c r="F21" s="22"/>
      <c r="G21" s="22">
        <v>0</v>
      </c>
      <c r="H21" s="22">
        <v>0</v>
      </c>
      <c r="I21" s="21">
        <f t="shared" si="0"/>
        <v>0</v>
      </c>
      <c r="J21" s="21"/>
      <c r="K21" s="21"/>
      <c r="L21" s="22">
        <v>0</v>
      </c>
    </row>
    <row r="22" spans="1:12" s="2" customFormat="1" ht="54" customHeight="1" hidden="1">
      <c r="A22" s="29"/>
      <c r="B22" s="32"/>
      <c r="C22" s="32"/>
      <c r="D22" s="19" t="s">
        <v>49</v>
      </c>
      <c r="E22" s="22">
        <f aca="true" t="shared" si="1" ref="E22:E27">F22+G22+H22</f>
        <v>0</v>
      </c>
      <c r="F22" s="22"/>
      <c r="G22" s="22">
        <v>0</v>
      </c>
      <c r="H22" s="22">
        <v>0</v>
      </c>
      <c r="I22" s="22">
        <f t="shared" si="0"/>
        <v>0</v>
      </c>
      <c r="J22" s="22"/>
      <c r="K22" s="22">
        <v>0</v>
      </c>
      <c r="L22" s="22">
        <v>0</v>
      </c>
    </row>
    <row r="23" spans="1:12" s="2" customFormat="1" ht="54" customHeight="1">
      <c r="A23" s="29"/>
      <c r="B23" s="32"/>
      <c r="C23" s="32"/>
      <c r="D23" s="19" t="s">
        <v>31</v>
      </c>
      <c r="E23" s="22">
        <f t="shared" si="1"/>
        <v>10700</v>
      </c>
      <c r="F23" s="22"/>
      <c r="G23" s="22"/>
      <c r="H23" s="22">
        <v>10700</v>
      </c>
      <c r="I23" s="22">
        <f t="shared" si="0"/>
        <v>10700</v>
      </c>
      <c r="J23" s="22"/>
      <c r="K23" s="22"/>
      <c r="L23" s="22">
        <v>10700</v>
      </c>
    </row>
    <row r="24" spans="1:12" s="2" customFormat="1" ht="18.75">
      <c r="A24" s="29"/>
      <c r="B24" s="32"/>
      <c r="C24" s="32"/>
      <c r="D24" s="19" t="s">
        <v>61</v>
      </c>
      <c r="E24" s="22">
        <f t="shared" si="1"/>
        <v>344800</v>
      </c>
      <c r="F24" s="22"/>
      <c r="G24" s="22">
        <v>0</v>
      </c>
      <c r="H24" s="22">
        <v>344800</v>
      </c>
      <c r="I24" s="22">
        <f t="shared" si="0"/>
        <v>227446.32</v>
      </c>
      <c r="J24" s="22"/>
      <c r="K24" s="22"/>
      <c r="L24" s="22">
        <v>227446.32</v>
      </c>
    </row>
    <row r="25" spans="1:12" s="2" customFormat="1" ht="18.75">
      <c r="A25" s="29"/>
      <c r="B25" s="32"/>
      <c r="C25" s="32"/>
      <c r="D25" s="19" t="s">
        <v>62</v>
      </c>
      <c r="E25" s="22">
        <f>H25</f>
        <v>1921200</v>
      </c>
      <c r="F25" s="22"/>
      <c r="G25" s="22">
        <v>0</v>
      </c>
      <c r="H25" s="22">
        <v>1921200</v>
      </c>
      <c r="I25" s="22">
        <f t="shared" si="0"/>
        <v>1037286.48</v>
      </c>
      <c r="J25" s="22"/>
      <c r="K25" s="22"/>
      <c r="L25" s="22">
        <v>1037286.48</v>
      </c>
    </row>
    <row r="26" spans="1:12" s="2" customFormat="1" ht="18.75">
      <c r="A26" s="30"/>
      <c r="B26" s="33"/>
      <c r="C26" s="33"/>
      <c r="D26" s="19" t="s">
        <v>63</v>
      </c>
      <c r="E26" s="22">
        <f t="shared" si="1"/>
        <v>134200</v>
      </c>
      <c r="F26" s="22"/>
      <c r="G26" s="22">
        <v>0</v>
      </c>
      <c r="H26" s="22">
        <v>134200</v>
      </c>
      <c r="I26" s="22">
        <f t="shared" si="0"/>
        <v>92051.4</v>
      </c>
      <c r="J26" s="22"/>
      <c r="K26" s="22">
        <v>0</v>
      </c>
      <c r="L26" s="22">
        <v>92051.4</v>
      </c>
    </row>
    <row r="27" spans="1:12" s="10" customFormat="1" ht="18.75">
      <c r="A27" s="8" t="s">
        <v>28</v>
      </c>
      <c r="B27" s="20"/>
      <c r="C27" s="20"/>
      <c r="D27" s="20"/>
      <c r="E27" s="21">
        <f t="shared" si="1"/>
        <v>2410900</v>
      </c>
      <c r="F27" s="21">
        <f aca="true" t="shared" si="2" ref="F27:K27">F21+F22+F23+F24+F26</f>
        <v>0</v>
      </c>
      <c r="G27" s="21">
        <f t="shared" si="2"/>
        <v>0</v>
      </c>
      <c r="H27" s="21">
        <f>H23+H24+H25+H26</f>
        <v>2410900</v>
      </c>
      <c r="I27" s="21">
        <f>K27+L27</f>
        <v>1367484.2</v>
      </c>
      <c r="J27" s="21">
        <f t="shared" si="2"/>
        <v>0</v>
      </c>
      <c r="K27" s="21">
        <f t="shared" si="2"/>
        <v>0</v>
      </c>
      <c r="L27" s="21">
        <f>L22+L23+L24+L25+L26</f>
        <v>1367484.2</v>
      </c>
    </row>
    <row r="28" spans="1:12" s="2" customFormat="1" ht="96" customHeight="1">
      <c r="A28" s="28" t="s">
        <v>51</v>
      </c>
      <c r="B28" s="31" t="s">
        <v>41</v>
      </c>
      <c r="C28" s="19" t="s">
        <v>52</v>
      </c>
      <c r="D28" s="19" t="s">
        <v>31</v>
      </c>
      <c r="E28" s="22">
        <f>SUM(F28:H28)</f>
        <v>70000</v>
      </c>
      <c r="F28" s="22"/>
      <c r="G28" s="22"/>
      <c r="H28" s="22">
        <v>70000</v>
      </c>
      <c r="I28" s="22">
        <f>SUM(J28:L28)</f>
        <v>35412.39</v>
      </c>
      <c r="J28" s="22"/>
      <c r="K28" s="22"/>
      <c r="L28" s="22">
        <v>35412.39</v>
      </c>
    </row>
    <row r="29" spans="1:12" s="2" customFormat="1" ht="27" customHeight="1" hidden="1">
      <c r="A29" s="29"/>
      <c r="B29" s="32"/>
      <c r="C29" s="19"/>
      <c r="D29" s="19"/>
      <c r="E29" s="22"/>
      <c r="F29" s="22"/>
      <c r="G29" s="22"/>
      <c r="H29" s="22"/>
      <c r="I29" s="22"/>
      <c r="J29" s="22"/>
      <c r="K29" s="22"/>
      <c r="L29" s="22"/>
    </row>
    <row r="30" spans="1:12" s="2" customFormat="1" ht="18.75" customHeight="1" hidden="1">
      <c r="A30" s="29"/>
      <c r="B30" s="32"/>
      <c r="C30" s="19"/>
      <c r="D30" s="19"/>
      <c r="E30" s="22">
        <f>SUM(F30:H30)</f>
        <v>0</v>
      </c>
      <c r="F30" s="22"/>
      <c r="G30" s="22"/>
      <c r="H30" s="22"/>
      <c r="I30" s="22">
        <f>SUM(J30:L30)</f>
        <v>0</v>
      </c>
      <c r="J30" s="22"/>
      <c r="K30" s="22"/>
      <c r="L30" s="22"/>
    </row>
    <row r="31" spans="1:12" s="2" customFormat="1" ht="27" customHeight="1" hidden="1">
      <c r="A31" s="29"/>
      <c r="B31" s="32"/>
      <c r="C31" s="19"/>
      <c r="D31" s="19"/>
      <c r="E31" s="22"/>
      <c r="F31" s="22"/>
      <c r="G31" s="22"/>
      <c r="H31" s="22"/>
      <c r="I31" s="22"/>
      <c r="J31" s="22"/>
      <c r="K31" s="22"/>
      <c r="L31" s="22"/>
    </row>
    <row r="32" spans="1:12" s="2" customFormat="1" ht="18.75" customHeight="1" hidden="1">
      <c r="A32" s="30"/>
      <c r="B32" s="33"/>
      <c r="C32" s="19"/>
      <c r="D32" s="19"/>
      <c r="E32" s="22">
        <f>SUM(F32:H32)</f>
        <v>0</v>
      </c>
      <c r="F32" s="22"/>
      <c r="G32" s="22"/>
      <c r="H32" s="22"/>
      <c r="I32" s="22">
        <f>SUM(J32:L32)</f>
        <v>0</v>
      </c>
      <c r="J32" s="22"/>
      <c r="K32" s="22"/>
      <c r="L32" s="22"/>
    </row>
    <row r="33" spans="1:12" s="10" customFormat="1" ht="18.75" customHeight="1">
      <c r="A33" s="8" t="s">
        <v>28</v>
      </c>
      <c r="B33" s="20"/>
      <c r="C33" s="20"/>
      <c r="D33" s="20"/>
      <c r="E33" s="21">
        <f aca="true" t="shared" si="3" ref="E33:L33">SUM(E28:E32)</f>
        <v>70000</v>
      </c>
      <c r="F33" s="21">
        <f t="shared" si="3"/>
        <v>0</v>
      </c>
      <c r="G33" s="21">
        <f t="shared" si="3"/>
        <v>0</v>
      </c>
      <c r="H33" s="21">
        <f t="shared" si="3"/>
        <v>70000</v>
      </c>
      <c r="I33" s="21">
        <f t="shared" si="3"/>
        <v>35412.39</v>
      </c>
      <c r="J33" s="21">
        <f t="shared" si="3"/>
        <v>0</v>
      </c>
      <c r="K33" s="21">
        <f t="shared" si="3"/>
        <v>0</v>
      </c>
      <c r="L33" s="21">
        <f t="shared" si="3"/>
        <v>35412.39</v>
      </c>
    </row>
    <row r="34" spans="1:12" s="2" customFormat="1" ht="18.75" customHeight="1">
      <c r="A34" s="34" t="s">
        <v>53</v>
      </c>
      <c r="B34" s="31" t="s">
        <v>38</v>
      </c>
      <c r="C34" s="31" t="s">
        <v>54</v>
      </c>
      <c r="D34" s="19" t="s">
        <v>31</v>
      </c>
      <c r="E34" s="22">
        <f>F34+G34+H34</f>
        <v>565000</v>
      </c>
      <c r="F34" s="22"/>
      <c r="G34" s="22"/>
      <c r="H34" s="22">
        <v>565000</v>
      </c>
      <c r="I34" s="22">
        <f>L34+J34+K34</f>
        <v>0</v>
      </c>
      <c r="J34" s="22"/>
      <c r="K34" s="22">
        <v>0</v>
      </c>
      <c r="L34" s="22">
        <v>0</v>
      </c>
    </row>
    <row r="35" spans="1:12" s="2" customFormat="1" ht="54" customHeight="1">
      <c r="A35" s="35"/>
      <c r="B35" s="33"/>
      <c r="C35" s="32"/>
      <c r="D35" s="19" t="s">
        <v>31</v>
      </c>
      <c r="E35" s="22">
        <f>F35+G35+H35</f>
        <v>1527632.68</v>
      </c>
      <c r="F35" s="22"/>
      <c r="G35" s="22">
        <v>0</v>
      </c>
      <c r="H35" s="22">
        <v>1527632.68</v>
      </c>
      <c r="I35" s="22">
        <f>SUM(J35:L35)</f>
        <v>562267</v>
      </c>
      <c r="J35" s="22"/>
      <c r="K35" s="22">
        <v>0</v>
      </c>
      <c r="L35" s="22">
        <v>562267</v>
      </c>
    </row>
    <row r="36" spans="1:12" s="2" customFormat="1" ht="18.75" customHeight="1" hidden="1">
      <c r="A36" s="35"/>
      <c r="B36" s="19"/>
      <c r="C36" s="32"/>
      <c r="D36" s="19"/>
      <c r="E36" s="22">
        <f>SUM(F36:H36)</f>
        <v>0</v>
      </c>
      <c r="F36" s="22"/>
      <c r="G36" s="22"/>
      <c r="H36" s="22"/>
      <c r="I36" s="22">
        <f>SUM(J36:L36)</f>
        <v>0</v>
      </c>
      <c r="J36" s="22"/>
      <c r="K36" s="22"/>
      <c r="L36" s="22"/>
    </row>
    <row r="37" spans="1:12" s="2" customFormat="1" ht="108" customHeight="1" hidden="1">
      <c r="A37" s="35"/>
      <c r="B37" s="19" t="s">
        <v>41</v>
      </c>
      <c r="C37" s="32"/>
      <c r="D37" s="18">
        <v>244</v>
      </c>
      <c r="E37" s="23">
        <f>G37+H37</f>
        <v>0</v>
      </c>
      <c r="F37" s="18"/>
      <c r="G37" s="23">
        <v>0</v>
      </c>
      <c r="H37" s="23">
        <v>0</v>
      </c>
      <c r="I37" s="23">
        <f>J37+K37+L37</f>
        <v>0</v>
      </c>
      <c r="J37" s="18"/>
      <c r="K37" s="18">
        <v>0</v>
      </c>
      <c r="L37" s="23">
        <v>0</v>
      </c>
    </row>
    <row r="38" spans="1:12" s="2" customFormat="1" ht="65.25" customHeight="1">
      <c r="A38" s="36"/>
      <c r="B38" s="19" t="s">
        <v>37</v>
      </c>
      <c r="C38" s="33"/>
      <c r="D38" s="19" t="s">
        <v>31</v>
      </c>
      <c r="E38" s="22">
        <f>SUM(F38:H38)</f>
        <v>455800</v>
      </c>
      <c r="F38" s="22"/>
      <c r="G38" s="22"/>
      <c r="H38" s="22">
        <v>455800</v>
      </c>
      <c r="I38" s="22">
        <f>K38+L38</f>
        <v>190281.39</v>
      </c>
      <c r="J38" s="22"/>
      <c r="K38" s="22"/>
      <c r="L38" s="22">
        <v>190281.39</v>
      </c>
    </row>
    <row r="39" spans="1:12" s="10" customFormat="1" ht="18.75">
      <c r="A39" s="8" t="s">
        <v>28</v>
      </c>
      <c r="B39" s="20"/>
      <c r="C39" s="20"/>
      <c r="D39" s="20"/>
      <c r="E39" s="21">
        <f>E34+E35+E38</f>
        <v>2548432.6799999997</v>
      </c>
      <c r="F39" s="21">
        <f aca="true" t="shared" si="4" ref="F39:L39">F34+F35+F38</f>
        <v>0</v>
      </c>
      <c r="G39" s="21">
        <f t="shared" si="4"/>
        <v>0</v>
      </c>
      <c r="H39" s="21">
        <f t="shared" si="4"/>
        <v>2548432.6799999997</v>
      </c>
      <c r="I39" s="21">
        <f t="shared" si="4"/>
        <v>752548.39</v>
      </c>
      <c r="J39" s="21">
        <f t="shared" si="4"/>
        <v>0</v>
      </c>
      <c r="K39" s="21">
        <f t="shared" si="4"/>
        <v>0</v>
      </c>
      <c r="L39" s="21">
        <f t="shared" si="4"/>
        <v>752548.39</v>
      </c>
    </row>
    <row r="40" spans="1:12" s="2" customFormat="1" ht="72">
      <c r="A40" s="7" t="s">
        <v>55</v>
      </c>
      <c r="B40" s="19" t="s">
        <v>37</v>
      </c>
      <c r="C40" s="19" t="s">
        <v>57</v>
      </c>
      <c r="D40" s="19" t="s">
        <v>31</v>
      </c>
      <c r="E40" s="22">
        <f>SUM(F40:H40)</f>
        <v>10000</v>
      </c>
      <c r="F40" s="22"/>
      <c r="G40" s="22"/>
      <c r="H40" s="22">
        <v>10000</v>
      </c>
      <c r="I40" s="22">
        <f>SUM(J40:L40)</f>
        <v>10000</v>
      </c>
      <c r="J40" s="22"/>
      <c r="K40" s="22"/>
      <c r="L40" s="22">
        <v>10000</v>
      </c>
    </row>
    <row r="41" spans="1:12" s="2" customFormat="1" ht="18.75" hidden="1">
      <c r="A41" s="7"/>
      <c r="B41" s="19"/>
      <c r="C41" s="19"/>
      <c r="D41" s="19"/>
      <c r="E41" s="22">
        <f>SUM(F41:H41)</f>
        <v>0</v>
      </c>
      <c r="F41" s="22"/>
      <c r="G41" s="22"/>
      <c r="H41" s="22"/>
      <c r="I41" s="22">
        <f>SUM(J41:L41)</f>
        <v>0</v>
      </c>
      <c r="J41" s="22"/>
      <c r="K41" s="22"/>
      <c r="L41" s="22"/>
    </row>
    <row r="42" spans="1:12" s="10" customFormat="1" ht="18.75">
      <c r="A42" s="8" t="s">
        <v>28</v>
      </c>
      <c r="B42" s="20"/>
      <c r="C42" s="20"/>
      <c r="D42" s="20"/>
      <c r="E42" s="21">
        <f>E40</f>
        <v>10000</v>
      </c>
      <c r="F42" s="21">
        <f>SUM(F38:F41)</f>
        <v>0</v>
      </c>
      <c r="G42" s="21"/>
      <c r="H42" s="21">
        <f>H40</f>
        <v>10000</v>
      </c>
      <c r="I42" s="21">
        <f>I40</f>
        <v>10000</v>
      </c>
      <c r="J42" s="21">
        <f>SUM(J38:J41)</f>
        <v>0</v>
      </c>
      <c r="K42" s="21"/>
      <c r="L42" s="21">
        <f>L40</f>
        <v>10000</v>
      </c>
    </row>
    <row r="43" spans="1:12" s="10" customFormat="1" ht="18.75" customHeight="1" hidden="1">
      <c r="A43" s="28" t="s">
        <v>56</v>
      </c>
      <c r="B43" s="25" t="s">
        <v>41</v>
      </c>
      <c r="C43" s="31" t="s">
        <v>58</v>
      </c>
      <c r="D43" s="20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8.75" customHeight="1" hidden="1">
      <c r="A44" s="29"/>
      <c r="B44" s="26"/>
      <c r="C44" s="32"/>
      <c r="D44" s="20"/>
      <c r="E44" s="21"/>
      <c r="F44" s="21"/>
      <c r="G44" s="21"/>
      <c r="H44" s="21"/>
      <c r="I44" s="21"/>
      <c r="J44" s="21"/>
      <c r="K44" s="21"/>
      <c r="L44" s="21"/>
    </row>
    <row r="45" spans="1:14" s="10" customFormat="1" ht="18.75" hidden="1">
      <c r="A45" s="29"/>
      <c r="B45" s="26" t="s">
        <v>41</v>
      </c>
      <c r="C45" s="32"/>
      <c r="D45" s="19" t="s">
        <v>31</v>
      </c>
      <c r="E45" s="22">
        <f>H45</f>
        <v>0</v>
      </c>
      <c r="F45" s="22"/>
      <c r="G45" s="22"/>
      <c r="H45" s="22"/>
      <c r="I45" s="22">
        <f>L45</f>
        <v>0</v>
      </c>
      <c r="J45" s="22"/>
      <c r="K45" s="22"/>
      <c r="L45" s="22">
        <v>0</v>
      </c>
      <c r="M45" s="2"/>
      <c r="N45" s="2"/>
    </row>
    <row r="46" spans="1:12" s="2" customFormat="1" ht="70.5" customHeight="1">
      <c r="A46" s="29"/>
      <c r="B46" s="26" t="s">
        <v>37</v>
      </c>
      <c r="C46" s="32"/>
      <c r="D46" s="24">
        <v>244</v>
      </c>
      <c r="E46" s="24">
        <f>H46</f>
        <v>17400</v>
      </c>
      <c r="F46" s="24"/>
      <c r="G46" s="24"/>
      <c r="H46" s="24">
        <f>12000+5400</f>
        <v>17400</v>
      </c>
      <c r="I46" s="24">
        <f>L46</f>
        <v>12000</v>
      </c>
      <c r="J46" s="24"/>
      <c r="K46" s="24"/>
      <c r="L46" s="24">
        <v>12000</v>
      </c>
    </row>
    <row r="47" spans="1:12" s="2" customFormat="1" ht="28.5" customHeight="1">
      <c r="A47" s="30"/>
      <c r="B47" s="27" t="s">
        <v>41</v>
      </c>
      <c r="C47" s="33"/>
      <c r="D47" s="19" t="s">
        <v>61</v>
      </c>
      <c r="E47" s="22">
        <f>SUM(F47:H47)</f>
        <v>47450</v>
      </c>
      <c r="F47" s="22"/>
      <c r="G47" s="22"/>
      <c r="H47" s="22">
        <v>47450</v>
      </c>
      <c r="I47" s="22">
        <f>SUM(J47:L47)</f>
        <v>38400</v>
      </c>
      <c r="J47" s="22"/>
      <c r="K47" s="22"/>
      <c r="L47" s="22">
        <v>38400</v>
      </c>
    </row>
    <row r="48" spans="1:12" s="10" customFormat="1" ht="18.75">
      <c r="A48" s="8" t="s">
        <v>28</v>
      </c>
      <c r="B48" s="20"/>
      <c r="C48" s="20"/>
      <c r="D48" s="20"/>
      <c r="E48" s="21">
        <f>E45+E46+E47</f>
        <v>64850</v>
      </c>
      <c r="F48" s="21">
        <f>F45+F46+F47</f>
        <v>0</v>
      </c>
      <c r="G48" s="21">
        <f>G45+G46+G47</f>
        <v>0</v>
      </c>
      <c r="H48" s="21">
        <f>H45+H46+H47</f>
        <v>64850</v>
      </c>
      <c r="I48" s="21">
        <f>I45+I46+I47</f>
        <v>50400</v>
      </c>
      <c r="J48" s="21">
        <f>J47+J45</f>
        <v>0</v>
      </c>
      <c r="K48" s="21">
        <f>K47+K45</f>
        <v>0</v>
      </c>
      <c r="L48" s="21">
        <f>L45+L46+L47</f>
        <v>50400</v>
      </c>
    </row>
    <row r="49" spans="1:12" s="2" customFormat="1" ht="18.75" hidden="1">
      <c r="A49" s="7"/>
      <c r="B49" s="19"/>
      <c r="C49" s="19"/>
      <c r="D49" s="19"/>
      <c r="E49" s="22"/>
      <c r="F49" s="22"/>
      <c r="G49" s="22"/>
      <c r="H49" s="22"/>
      <c r="I49" s="22"/>
      <c r="J49" s="22"/>
      <c r="K49" s="22"/>
      <c r="L49" s="22"/>
    </row>
    <row r="50" spans="1:12" s="2" customFormat="1" ht="18.75" hidden="1">
      <c r="A50" s="7"/>
      <c r="B50" s="19"/>
      <c r="C50" s="19"/>
      <c r="D50" s="19"/>
      <c r="E50" s="22">
        <f>SUM(F50:H50)</f>
        <v>0</v>
      </c>
      <c r="F50" s="22"/>
      <c r="G50" s="22"/>
      <c r="H50" s="22"/>
      <c r="I50" s="22">
        <f>SUM(J50:L50)</f>
        <v>0</v>
      </c>
      <c r="J50" s="22"/>
      <c r="K50" s="22"/>
      <c r="L50" s="22"/>
    </row>
    <row r="51" spans="1:12" s="10" customFormat="1" ht="18.75" hidden="1">
      <c r="A51" s="8" t="s">
        <v>28</v>
      </c>
      <c r="B51" s="20"/>
      <c r="C51" s="20"/>
      <c r="D51" s="20"/>
      <c r="E51" s="21">
        <f>E49</f>
        <v>0</v>
      </c>
      <c r="F51" s="21">
        <f>SUM(F39:F50)</f>
        <v>0</v>
      </c>
      <c r="G51" s="21">
        <f>G49</f>
        <v>0</v>
      </c>
      <c r="H51" s="21">
        <f>H49</f>
        <v>0</v>
      </c>
      <c r="I51" s="21">
        <f>I49</f>
        <v>0</v>
      </c>
      <c r="J51" s="21">
        <f>SUM(J39:J50)</f>
        <v>0</v>
      </c>
      <c r="K51" s="21">
        <f>K49</f>
        <v>0</v>
      </c>
      <c r="L51" s="21">
        <f>L49</f>
        <v>0</v>
      </c>
    </row>
    <row r="52" spans="1:12" s="2" customFormat="1" ht="54">
      <c r="A52" s="7" t="s">
        <v>59</v>
      </c>
      <c r="B52" s="19" t="s">
        <v>34</v>
      </c>
      <c r="C52" s="19" t="s">
        <v>60</v>
      </c>
      <c r="D52" s="19" t="s">
        <v>35</v>
      </c>
      <c r="E52" s="22">
        <f>SUM(F52:H52)</f>
        <v>149768.25</v>
      </c>
      <c r="F52" s="22"/>
      <c r="G52" s="22"/>
      <c r="H52" s="22">
        <v>149768.25</v>
      </c>
      <c r="I52" s="22">
        <f>SUM(J52:L52)</f>
        <v>74729.88</v>
      </c>
      <c r="J52" s="22"/>
      <c r="K52" s="22"/>
      <c r="L52" s="22">
        <v>74729.88</v>
      </c>
    </row>
    <row r="53" spans="1:12" s="2" customFormat="1" ht="18.75" hidden="1">
      <c r="A53" s="7"/>
      <c r="B53" s="19"/>
      <c r="C53" s="19"/>
      <c r="D53" s="19"/>
      <c r="E53" s="22">
        <f>SUM(F53:H53)</f>
        <v>0</v>
      </c>
      <c r="F53" s="22"/>
      <c r="G53" s="22"/>
      <c r="H53" s="22"/>
      <c r="I53" s="22">
        <f>SUM(J53:L53)</f>
        <v>0</v>
      </c>
      <c r="J53" s="22"/>
      <c r="K53" s="22"/>
      <c r="L53" s="22"/>
    </row>
    <row r="54" spans="1:12" s="10" customFormat="1" ht="18.75">
      <c r="A54" s="8" t="s">
        <v>28</v>
      </c>
      <c r="B54" s="20"/>
      <c r="C54" s="20"/>
      <c r="D54" s="20"/>
      <c r="E54" s="21">
        <f>E52</f>
        <v>149768.25</v>
      </c>
      <c r="F54" s="21">
        <f>SUM(F42:F53)</f>
        <v>0</v>
      </c>
      <c r="G54" s="21"/>
      <c r="H54" s="21">
        <f>H52</f>
        <v>149768.25</v>
      </c>
      <c r="I54" s="21">
        <f>I52</f>
        <v>74729.88</v>
      </c>
      <c r="J54" s="21">
        <f>SUM(J42:J53)</f>
        <v>0</v>
      </c>
      <c r="K54" s="21"/>
      <c r="L54" s="21">
        <f>L52</f>
        <v>74729.88</v>
      </c>
    </row>
    <row r="55" spans="1:12" s="2" customFormat="1" ht="18.75" hidden="1">
      <c r="A55" s="11" t="s">
        <v>18</v>
      </c>
      <c r="B55" s="19"/>
      <c r="C55" s="19"/>
      <c r="D55" s="19"/>
      <c r="E55" s="22"/>
      <c r="F55" s="22"/>
      <c r="G55" s="22"/>
      <c r="H55" s="22"/>
      <c r="I55" s="22"/>
      <c r="J55" s="22"/>
      <c r="K55" s="22"/>
      <c r="L55" s="22"/>
    </row>
    <row r="56" spans="1:12" s="2" customFormat="1" ht="18" customHeight="1">
      <c r="A56" s="7"/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</row>
    <row r="57" spans="1:12" s="10" customFormat="1" ht="18.75">
      <c r="A57" s="9" t="s">
        <v>24</v>
      </c>
      <c r="B57" s="20"/>
      <c r="C57" s="20"/>
      <c r="D57" s="20"/>
      <c r="E57" s="21">
        <f>E54+E48+E42+E39+E33+E27+E20+E16</f>
        <v>5511950.93</v>
      </c>
      <c r="F57" s="21">
        <f aca="true" t="shared" si="5" ref="F57:L57">F54+F48+F42+F39+F33+F27+F20+F16</f>
        <v>0</v>
      </c>
      <c r="G57" s="21">
        <f t="shared" si="5"/>
        <v>0</v>
      </c>
      <c r="H57" s="21">
        <f t="shared" si="5"/>
        <v>5511950.93</v>
      </c>
      <c r="I57" s="21">
        <f t="shared" si="5"/>
        <v>2423074.86</v>
      </c>
      <c r="J57" s="21">
        <f t="shared" si="5"/>
        <v>0</v>
      </c>
      <c r="K57" s="21">
        <f t="shared" si="5"/>
        <v>0</v>
      </c>
      <c r="L57" s="21">
        <f t="shared" si="5"/>
        <v>2423074.86</v>
      </c>
    </row>
    <row r="58" spans="1:12" s="10" customFormat="1" ht="18">
      <c r="A58" s="12"/>
      <c r="B58" s="12"/>
      <c r="C58" s="12"/>
      <c r="D58" s="12"/>
      <c r="E58" s="13"/>
      <c r="F58" s="13"/>
      <c r="G58" s="13"/>
      <c r="H58" s="13"/>
      <c r="I58" s="13" t="s">
        <v>42</v>
      </c>
      <c r="J58" s="13"/>
      <c r="K58" s="13"/>
      <c r="L58" s="13"/>
    </row>
    <row r="59" spans="1:12" ht="18">
      <c r="A59" s="14" t="s">
        <v>23</v>
      </c>
      <c r="B59" s="2"/>
      <c r="C59" s="2"/>
      <c r="D59" s="2"/>
      <c r="E59" s="2" t="s">
        <v>33</v>
      </c>
      <c r="F59" s="2"/>
      <c r="G59" s="2"/>
      <c r="I59" s="2"/>
      <c r="J59" s="2"/>
      <c r="K59" s="2"/>
      <c r="L59" s="17"/>
    </row>
    <row r="60" spans="1:11" ht="18">
      <c r="A60" s="14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4" t="s">
        <v>19</v>
      </c>
      <c r="B61" s="2"/>
      <c r="C61" s="2"/>
      <c r="D61" s="2"/>
      <c r="E61" s="2" t="s">
        <v>39</v>
      </c>
      <c r="F61" s="2"/>
      <c r="G61" s="2"/>
      <c r="I61" s="2"/>
      <c r="J61" s="2"/>
      <c r="K61" s="2"/>
    </row>
    <row r="62" spans="1:11" ht="18">
      <c r="A62" s="14"/>
      <c r="B62" s="2"/>
      <c r="C62" s="2"/>
      <c r="D62" s="2"/>
      <c r="E62" s="2"/>
      <c r="F62" s="2"/>
      <c r="G62" s="2"/>
      <c r="I62" s="2"/>
      <c r="J62" s="2"/>
      <c r="K62" s="2"/>
    </row>
    <row r="63" spans="1:11" ht="36">
      <c r="A63" s="14" t="s">
        <v>20</v>
      </c>
      <c r="B63" s="2"/>
      <c r="C63" s="2"/>
      <c r="D63" s="2"/>
      <c r="E63" s="2" t="s">
        <v>40</v>
      </c>
      <c r="F63" s="2"/>
      <c r="G63" s="2"/>
      <c r="I63" s="2"/>
      <c r="J63" s="2"/>
      <c r="K63" s="2"/>
    </row>
    <row r="64" ht="18">
      <c r="K64" s="2"/>
    </row>
  </sheetData>
  <sheetProtection/>
  <mergeCells count="34">
    <mergeCell ref="C8:C12"/>
    <mergeCell ref="B18:B19"/>
    <mergeCell ref="C18:C19"/>
    <mergeCell ref="G11:G12"/>
    <mergeCell ref="E9:E12"/>
    <mergeCell ref="D8:D12"/>
    <mergeCell ref="E8:H8"/>
    <mergeCell ref="F11:F12"/>
    <mergeCell ref="H11:H12"/>
    <mergeCell ref="K1:L1"/>
    <mergeCell ref="A5:J5"/>
    <mergeCell ref="A4:J4"/>
    <mergeCell ref="G1:H1"/>
    <mergeCell ref="A2:J2"/>
    <mergeCell ref="A17:A19"/>
    <mergeCell ref="I8:L8"/>
    <mergeCell ref="J9:L10"/>
    <mergeCell ref="B8:B12"/>
    <mergeCell ref="I9:I12"/>
    <mergeCell ref="J11:J12"/>
    <mergeCell ref="K11:K12"/>
    <mergeCell ref="L11:L12"/>
    <mergeCell ref="A8:A12"/>
    <mergeCell ref="F9:H10"/>
    <mergeCell ref="A43:A47"/>
    <mergeCell ref="C43:C47"/>
    <mergeCell ref="A21:A26"/>
    <mergeCell ref="B21:B26"/>
    <mergeCell ref="C21:C26"/>
    <mergeCell ref="A34:A38"/>
    <mergeCell ref="A28:A32"/>
    <mergeCell ref="B34:B35"/>
    <mergeCell ref="C34:C38"/>
    <mergeCell ref="B28:B3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2015-09-01T20:36:50Z</cp:lastPrinted>
  <dcterms:created xsi:type="dcterms:W3CDTF">2007-07-10T07:46:12Z</dcterms:created>
  <dcterms:modified xsi:type="dcterms:W3CDTF">2015-09-01T20:51:29Z</dcterms:modified>
  <cp:category/>
  <cp:version/>
  <cp:contentType/>
  <cp:contentStatus/>
</cp:coreProperties>
</file>